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FSM National Ozone Unit\FSM HCFC Consumption and Obligations\"/>
    </mc:Choice>
  </mc:AlternateContent>
  <xr:revisionPtr revIDLastSave="0" documentId="13_ncr:1_{05F79F85-F927-45E9-B5C2-E3336F7BE74A}" xr6:coauthVersionLast="44" xr6:coauthVersionMax="44" xr10:uidLastSave="{00000000-0000-0000-0000-000000000000}"/>
  <bookViews>
    <workbookView xWindow="-108" yWindow="-108" windowWidth="23256" windowHeight="12576" activeTab="1" xr2:uid="{00000000-000D-0000-FFFF-FFFF00000000}"/>
  </bookViews>
  <sheets>
    <sheet name="Annual HCFC Consumption Data" sheetId="1" r:id="rId1"/>
    <sheet name="Quota allocation" sheetId="2" r:id="rId2"/>
    <sheet name="Sheet3" sheetId="3" r:id="rId3"/>
  </sheets>
  <definedNames>
    <definedName name="_xlnm._FilterDatabase" localSheetId="0" hidden="1">'Annual HCFC Consumption Data'!$A$3:$O$6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2" l="1"/>
  <c r="D10" i="2"/>
  <c r="B10" i="2"/>
  <c r="P7" i="1" l="1"/>
  <c r="O10" i="1" l="1"/>
  <c r="N10" i="1"/>
  <c r="M10" i="1"/>
  <c r="L10" i="1"/>
  <c r="K10" i="1"/>
  <c r="J10" i="1"/>
  <c r="I10" i="1"/>
  <c r="H10" i="1"/>
  <c r="G10" i="1"/>
  <c r="F10" i="1"/>
  <c r="E10" i="1"/>
  <c r="F7" i="1" l="1"/>
  <c r="G7" i="1"/>
  <c r="H7" i="1"/>
  <c r="I7" i="1"/>
  <c r="J7" i="1"/>
  <c r="K7" i="1"/>
  <c r="L7" i="1"/>
  <c r="M7" i="1"/>
  <c r="N7" i="1"/>
  <c r="O7" i="1"/>
  <c r="E7" i="1"/>
</calcChain>
</file>

<file path=xl/sharedStrings.xml><?xml version="1.0" encoding="utf-8"?>
<sst xmlns="http://schemas.openxmlformats.org/spreadsheetml/2006/main" count="43" uniqueCount="34">
  <si>
    <t>HCFC-22</t>
  </si>
  <si>
    <t>HCFC-124**</t>
  </si>
  <si>
    <t>Substance</t>
  </si>
  <si>
    <t>ODP</t>
  </si>
  <si>
    <t>2010 MT</t>
  </si>
  <si>
    <t>2011 MT</t>
  </si>
  <si>
    <t>2012 MT</t>
  </si>
  <si>
    <t>2013 MT</t>
  </si>
  <si>
    <t>Micronesia (Federated States of)</t>
  </si>
  <si>
    <t>2007 MT</t>
  </si>
  <si>
    <t>2008 MT</t>
  </si>
  <si>
    <t>2009 MT</t>
  </si>
  <si>
    <t>Country</t>
  </si>
  <si>
    <t>HCFC consumption per Substance for Countries in the Asia and the Pacific in metric tonnes (MT)</t>
  </si>
  <si>
    <t>Region</t>
  </si>
  <si>
    <t>PIC</t>
  </si>
  <si>
    <t>2014 MT</t>
  </si>
  <si>
    <t>2015 MT</t>
  </si>
  <si>
    <t>2016 MT</t>
  </si>
  <si>
    <t>2017 MT</t>
  </si>
  <si>
    <t>HCFC-141B</t>
  </si>
  <si>
    <t>Total</t>
  </si>
  <si>
    <t>Metric Tons to Pounds</t>
  </si>
  <si>
    <t>2018 MT</t>
  </si>
  <si>
    <t xml:space="preserve">Company </t>
  </si>
  <si>
    <t>Quota (kg)</t>
  </si>
  <si>
    <t xml:space="preserve">Total </t>
  </si>
  <si>
    <t>Office of Fisheries and Aquaculture</t>
  </si>
  <si>
    <t>Department of Marine Resources</t>
  </si>
  <si>
    <t>Dept of Resources and Economic Affairs</t>
  </si>
  <si>
    <t>Palm Terrace</t>
  </si>
  <si>
    <t>Yap Fishing Authority</t>
  </si>
  <si>
    <t>Black Micro Corporation</t>
  </si>
  <si>
    <t>Liancheng Fishing Ventures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</si>
</sst>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43" fontId="3" fillId="0" borderId="0" xfId="1" applyFont="1" applyFill="1" applyAlignment="1">
      <alignment horizontal="left"/>
    </xf>
    <xf numFmtId="43" fontId="3" fillId="0" borderId="0" xfId="1" applyFont="1" applyFill="1" applyAlignment="1">
      <alignment horizontal="center"/>
    </xf>
    <xf numFmtId="43" fontId="0" fillId="0" borderId="0" xfId="1" applyFont="1" applyFill="1" applyAlignment="1"/>
    <xf numFmtId="0" fontId="0" fillId="0" borderId="0" xfId="0" applyFill="1" applyAlignment="1"/>
    <xf numFmtId="43" fontId="0" fillId="0" borderId="0" xfId="1" applyFont="1" applyFill="1" applyAlignment="1">
      <alignment horizontal="left"/>
    </xf>
    <xf numFmtId="43" fontId="0" fillId="0" borderId="0" xfId="1" applyFont="1" applyFill="1" applyAlignment="1">
      <alignment horizontal="center"/>
    </xf>
    <xf numFmtId="43" fontId="2" fillId="0" borderId="4" xfId="1" applyFont="1" applyFill="1" applyBorder="1" applyAlignment="1">
      <alignment horizontal="left"/>
    </xf>
    <xf numFmtId="43" fontId="2" fillId="0" borderId="6" xfId="1" applyFont="1" applyFill="1" applyBorder="1" applyAlignment="1">
      <alignment horizontal="center"/>
    </xf>
    <xf numFmtId="43" fontId="2" fillId="0" borderId="6" xfId="1" applyFont="1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43" fontId="0" fillId="0" borderId="2" xfId="1" applyFont="1" applyFill="1" applyBorder="1" applyAlignment="1">
      <alignment horizontal="left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43" fontId="0" fillId="0" borderId="0" xfId="1" applyFont="1" applyFill="1" applyAlignment="1">
      <alignment horizontal="left" vertical="center"/>
    </xf>
    <xf numFmtId="43" fontId="0" fillId="0" borderId="0" xfId="1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43" fontId="2" fillId="0" borderId="0" xfId="1" applyFont="1" applyFill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0" fillId="0" borderId="10" xfId="0" applyBorder="1"/>
    <xf numFmtId="0" fontId="0" fillId="0" borderId="14" xfId="0" applyFill="1" applyBorder="1"/>
    <xf numFmtId="0" fontId="0" fillId="0" borderId="15" xfId="0" applyBorder="1"/>
    <xf numFmtId="0" fontId="0" fillId="0" borderId="16" xfId="0" applyBorder="1"/>
    <xf numFmtId="0" fontId="0" fillId="0" borderId="14" xfId="0" applyBorder="1"/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HCFC Yearly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'Annual HCFC Consumption Data'!$F$9:$P$9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'Annual HCFC Consumption Data'!$F$10:$P$10</c:f>
              <c:numCache>
                <c:formatCode>General</c:formatCode>
                <c:ptCount val="11"/>
                <c:pt idx="0">
                  <c:v>8624</c:v>
                </c:pt>
                <c:pt idx="1">
                  <c:v>3900.6000000000004</c:v>
                </c:pt>
                <c:pt idx="2">
                  <c:v>7343.6</c:v>
                </c:pt>
                <c:pt idx="3">
                  <c:v>2574</c:v>
                </c:pt>
                <c:pt idx="4">
                  <c:v>2508</c:v>
                </c:pt>
                <c:pt idx="5">
                  <c:v>1342</c:v>
                </c:pt>
                <c:pt idx="6">
                  <c:v>3300</c:v>
                </c:pt>
                <c:pt idx="7">
                  <c:v>180.4</c:v>
                </c:pt>
                <c:pt idx="8">
                  <c:v>1606</c:v>
                </c:pt>
                <c:pt idx="9">
                  <c:v>143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3-4A8B-8BE3-7127143F1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1426848"/>
        <c:axId val="461425536"/>
      </c:lineChart>
      <c:catAx>
        <c:axId val="46142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425536"/>
        <c:crosses val="autoZero"/>
        <c:auto val="1"/>
        <c:lblAlgn val="ctr"/>
        <c:lblOffset val="100"/>
        <c:noMultiLvlLbl val="0"/>
      </c:catAx>
      <c:valAx>
        <c:axId val="46142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426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187233</xdr:colOff>
      <xdr:row>11</xdr:row>
      <xdr:rowOff>81099</xdr:rowOff>
    </xdr:from>
    <xdr:to>
      <xdr:col>4</xdr:col>
      <xdr:colOff>377733</xdr:colOff>
      <xdr:row>26</xdr:row>
      <xdr:rowOff>48442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C09BA2-D3FB-47F7-B796-4B21CD82C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zoomScaleNormal="100" workbookViewId="0">
      <selection activeCell="C18" sqref="C18"/>
    </sheetView>
  </sheetViews>
  <sheetFormatPr defaultColWidth="9.109375" defaultRowHeight="14.4" x14ac:dyDescent="0.3"/>
  <cols>
    <col min="1" max="1" width="28" style="20" customWidth="1"/>
    <col min="2" max="2" width="9.88671875" style="21" customWidth="1"/>
    <col min="3" max="3" width="15.33203125" style="22" customWidth="1"/>
    <col min="4" max="4" width="8.33203125" style="13" customWidth="1"/>
    <col min="5" max="18" width="9.109375" style="13"/>
    <col min="19" max="19" width="9.109375" style="13" customWidth="1"/>
    <col min="20" max="16384" width="9.109375" style="13"/>
  </cols>
  <sheetData>
    <row r="1" spans="1:16" s="4" customFormat="1" ht="21" x14ac:dyDescent="0.4">
      <c r="A1" s="1" t="s">
        <v>13</v>
      </c>
      <c r="B1" s="2"/>
      <c r="C1" s="3"/>
    </row>
    <row r="2" spans="1:16" s="4" customFormat="1" ht="15" thickBot="1" x14ac:dyDescent="0.35">
      <c r="A2" s="5"/>
      <c r="B2" s="6"/>
      <c r="C2" s="3"/>
    </row>
    <row r="3" spans="1:16" s="4" customFormat="1" ht="15" thickBot="1" x14ac:dyDescent="0.35">
      <c r="A3" s="7" t="s">
        <v>12</v>
      </c>
      <c r="B3" s="8" t="s">
        <v>14</v>
      </c>
      <c r="C3" s="9" t="s">
        <v>2</v>
      </c>
      <c r="D3" s="10" t="s">
        <v>3</v>
      </c>
      <c r="E3" s="11" t="s">
        <v>9</v>
      </c>
      <c r="F3" s="12" t="s">
        <v>10</v>
      </c>
      <c r="G3" s="12" t="s">
        <v>11</v>
      </c>
      <c r="H3" s="12" t="s">
        <v>4</v>
      </c>
      <c r="I3" s="12" t="s">
        <v>5</v>
      </c>
      <c r="J3" s="12" t="s">
        <v>6</v>
      </c>
      <c r="K3" s="12" t="s">
        <v>7</v>
      </c>
      <c r="L3" s="12" t="s">
        <v>16</v>
      </c>
      <c r="M3" s="12" t="s">
        <v>17</v>
      </c>
      <c r="N3" s="12" t="s">
        <v>18</v>
      </c>
      <c r="O3" s="10" t="s">
        <v>19</v>
      </c>
      <c r="P3" s="10" t="s">
        <v>23</v>
      </c>
    </row>
    <row r="4" spans="1:16" x14ac:dyDescent="0.3">
      <c r="A4" s="14" t="s">
        <v>8</v>
      </c>
      <c r="B4" s="15" t="s">
        <v>15</v>
      </c>
      <c r="C4" s="16" t="s">
        <v>0</v>
      </c>
      <c r="D4" s="19">
        <v>5.5E-2</v>
      </c>
      <c r="E4" s="17">
        <v>0.77700000000000002</v>
      </c>
      <c r="F4" s="18">
        <v>3.92</v>
      </c>
      <c r="G4" s="18">
        <v>1.635</v>
      </c>
      <c r="H4" s="18">
        <v>3.3380000000000001</v>
      </c>
      <c r="I4" s="18">
        <v>1.17</v>
      </c>
      <c r="J4" s="18">
        <v>1.1399999999999999</v>
      </c>
      <c r="K4" s="18">
        <v>0.59</v>
      </c>
      <c r="L4" s="18">
        <v>1.44</v>
      </c>
      <c r="M4" s="18">
        <v>8.2000000000000003E-2</v>
      </c>
      <c r="N4" s="18">
        <v>0.73</v>
      </c>
      <c r="O4" s="19">
        <v>6.5000000000000002E-2</v>
      </c>
      <c r="P4" s="19">
        <v>0</v>
      </c>
    </row>
    <row r="5" spans="1:16" x14ac:dyDescent="0.3">
      <c r="A5" s="14" t="s">
        <v>8</v>
      </c>
      <c r="B5" s="15" t="s">
        <v>15</v>
      </c>
      <c r="C5" s="16" t="s">
        <v>1</v>
      </c>
      <c r="D5" s="19">
        <v>2.1999999999999999E-2</v>
      </c>
      <c r="E5" s="17"/>
      <c r="F5" s="18"/>
      <c r="G5" s="18">
        <v>0.13800000000000001</v>
      </c>
      <c r="H5" s="18"/>
      <c r="I5" s="18"/>
      <c r="J5" s="18"/>
      <c r="K5" s="18">
        <v>0.02</v>
      </c>
      <c r="L5" s="18"/>
      <c r="M5" s="18"/>
      <c r="N5" s="18"/>
      <c r="O5" s="19"/>
      <c r="P5" s="19"/>
    </row>
    <row r="6" spans="1:16" x14ac:dyDescent="0.3">
      <c r="A6" s="14" t="s">
        <v>8</v>
      </c>
      <c r="B6" s="15" t="s">
        <v>15</v>
      </c>
      <c r="C6" s="16" t="s">
        <v>20</v>
      </c>
      <c r="D6" s="19">
        <v>0.11</v>
      </c>
      <c r="E6" s="17"/>
      <c r="F6" s="18"/>
      <c r="G6" s="18"/>
      <c r="H6" s="18"/>
      <c r="I6" s="18"/>
      <c r="J6" s="18"/>
      <c r="K6" s="18"/>
      <c r="L6" s="18">
        <v>0.06</v>
      </c>
      <c r="M6" s="18"/>
      <c r="N6" s="18"/>
      <c r="O6" s="19"/>
      <c r="P6" s="19"/>
    </row>
    <row r="7" spans="1:16" x14ac:dyDescent="0.3">
      <c r="C7" s="24"/>
      <c r="D7" s="25" t="s">
        <v>21</v>
      </c>
      <c r="E7" s="23">
        <f>SUM(E4:E6)</f>
        <v>0.77700000000000002</v>
      </c>
      <c r="F7" s="23">
        <f t="shared" ref="F7:O7" si="0">SUM(F4:F6)</f>
        <v>3.92</v>
      </c>
      <c r="G7" s="23">
        <f t="shared" si="0"/>
        <v>1.7730000000000001</v>
      </c>
      <c r="H7" s="23">
        <f t="shared" si="0"/>
        <v>3.3380000000000001</v>
      </c>
      <c r="I7" s="23">
        <f t="shared" si="0"/>
        <v>1.17</v>
      </c>
      <c r="J7" s="23">
        <f t="shared" si="0"/>
        <v>1.1399999999999999</v>
      </c>
      <c r="K7" s="23">
        <f t="shared" si="0"/>
        <v>0.61</v>
      </c>
      <c r="L7" s="23">
        <f t="shared" si="0"/>
        <v>1.5</v>
      </c>
      <c r="M7" s="23">
        <f t="shared" si="0"/>
        <v>8.2000000000000003E-2</v>
      </c>
      <c r="N7" s="23">
        <f t="shared" si="0"/>
        <v>0.73</v>
      </c>
      <c r="O7" s="23">
        <f t="shared" si="0"/>
        <v>6.5000000000000002E-2</v>
      </c>
      <c r="P7" s="23">
        <f t="shared" ref="P7" si="1">SUM(P4:P6)</f>
        <v>0</v>
      </c>
    </row>
    <row r="9" spans="1:16" x14ac:dyDescent="0.3">
      <c r="A9" s="20" t="s">
        <v>22</v>
      </c>
      <c r="E9" s="13">
        <v>2007</v>
      </c>
      <c r="F9" s="13">
        <v>2008</v>
      </c>
      <c r="G9" s="13">
        <v>2009</v>
      </c>
      <c r="H9" s="13">
        <v>2010</v>
      </c>
      <c r="I9" s="13">
        <v>2011</v>
      </c>
      <c r="J9" s="13">
        <v>2012</v>
      </c>
      <c r="K9" s="13">
        <v>2013</v>
      </c>
      <c r="L9" s="13">
        <v>2014</v>
      </c>
      <c r="M9" s="13">
        <v>2015</v>
      </c>
      <c r="N9" s="13">
        <v>2016</v>
      </c>
      <c r="O9" s="13">
        <v>2017</v>
      </c>
      <c r="P9" s="13">
        <v>2018</v>
      </c>
    </row>
    <row r="10" spans="1:16" x14ac:dyDescent="0.3">
      <c r="E10" s="13">
        <f>E4*2200</f>
        <v>1709.4</v>
      </c>
      <c r="F10" s="13">
        <f>F4*2200</f>
        <v>8624</v>
      </c>
      <c r="G10" s="13">
        <f>(G4+G5)*2200</f>
        <v>3900.6000000000004</v>
      </c>
      <c r="H10" s="13">
        <f>H4*2200</f>
        <v>7343.6</v>
      </c>
      <c r="I10" s="13">
        <f>I4*2200</f>
        <v>2574</v>
      </c>
      <c r="J10" s="13">
        <f>J4*2200</f>
        <v>2508</v>
      </c>
      <c r="K10" s="13">
        <f>(K4+K5)*2200</f>
        <v>1342</v>
      </c>
      <c r="L10" s="13">
        <f>(L4+L6)*2200</f>
        <v>3300</v>
      </c>
      <c r="M10" s="13">
        <f>M4*2200</f>
        <v>180.4</v>
      </c>
      <c r="N10" s="13">
        <f>N4*2200</f>
        <v>1606</v>
      </c>
      <c r="O10" s="13">
        <f>O4*2200</f>
        <v>143</v>
      </c>
      <c r="P10" s="13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tabSelected="1" workbookViewId="0">
      <selection activeCell="C17" sqref="C17"/>
    </sheetView>
  </sheetViews>
  <sheetFormatPr defaultRowHeight="14.4" x14ac:dyDescent="0.3"/>
  <cols>
    <col min="1" max="1" width="34.21875" bestFit="1" customWidth="1"/>
    <col min="2" max="2" width="9.44140625" bestFit="1" customWidth="1"/>
    <col min="3" max="3" width="31.33203125" bestFit="1" customWidth="1"/>
    <col min="4" max="4" width="9.44140625" bestFit="1" customWidth="1"/>
    <col min="5" max="5" width="31.33203125" bestFit="1" customWidth="1"/>
    <col min="6" max="6" width="9.44140625" bestFit="1" customWidth="1"/>
  </cols>
  <sheetData>
    <row r="1" spans="1:6" x14ac:dyDescent="0.3">
      <c r="A1" s="38">
        <v>2016</v>
      </c>
      <c r="B1" s="38"/>
      <c r="C1" s="38">
        <v>2017</v>
      </c>
      <c r="D1" s="38"/>
      <c r="E1" s="38">
        <v>2018</v>
      </c>
      <c r="F1" s="38"/>
    </row>
    <row r="2" spans="1:6" x14ac:dyDescent="0.3">
      <c r="A2" s="27" t="s">
        <v>24</v>
      </c>
      <c r="B2" s="27" t="s">
        <v>25</v>
      </c>
      <c r="C2" s="26" t="s">
        <v>24</v>
      </c>
      <c r="D2" s="26" t="s">
        <v>25</v>
      </c>
      <c r="E2" s="26" t="s">
        <v>24</v>
      </c>
      <c r="F2" s="26" t="s">
        <v>25</v>
      </c>
    </row>
    <row r="3" spans="1:6" x14ac:dyDescent="0.3">
      <c r="A3" s="28" t="s">
        <v>27</v>
      </c>
      <c r="B3" s="29">
        <v>13</v>
      </c>
      <c r="C3" s="28" t="s">
        <v>33</v>
      </c>
      <c r="D3" s="29">
        <v>4091</v>
      </c>
      <c r="E3" s="28" t="s">
        <v>33</v>
      </c>
      <c r="F3" s="29">
        <v>4500</v>
      </c>
    </row>
    <row r="4" spans="1:6" x14ac:dyDescent="0.3">
      <c r="A4" s="30" t="s">
        <v>28</v>
      </c>
      <c r="B4" s="31">
        <v>39</v>
      </c>
      <c r="C4" s="30"/>
      <c r="D4" s="31"/>
      <c r="E4" s="30"/>
      <c r="F4" s="31"/>
    </row>
    <row r="5" spans="1:6" x14ac:dyDescent="0.3">
      <c r="A5" s="30" t="s">
        <v>29</v>
      </c>
      <c r="B5" s="31">
        <v>13</v>
      </c>
      <c r="C5" s="30"/>
      <c r="D5" s="31"/>
      <c r="E5" s="30"/>
      <c r="F5" s="31"/>
    </row>
    <row r="6" spans="1:6" x14ac:dyDescent="0.3">
      <c r="A6" s="30" t="s">
        <v>30</v>
      </c>
      <c r="B6" s="31">
        <v>545</v>
      </c>
      <c r="C6" s="30"/>
      <c r="D6" s="31"/>
      <c r="E6" s="30"/>
      <c r="F6" s="31"/>
    </row>
    <row r="7" spans="1:6" x14ac:dyDescent="0.3">
      <c r="A7" s="30" t="s">
        <v>31</v>
      </c>
      <c r="B7" s="31">
        <v>65</v>
      </c>
      <c r="C7" s="30"/>
      <c r="D7" s="31"/>
      <c r="E7" s="30"/>
      <c r="F7" s="31"/>
    </row>
    <row r="8" spans="1:6" x14ac:dyDescent="0.3">
      <c r="A8" s="30" t="s">
        <v>32</v>
      </c>
      <c r="B8" s="31">
        <v>27.3</v>
      </c>
      <c r="C8" s="30"/>
      <c r="D8" s="31"/>
      <c r="E8" s="30"/>
      <c r="F8" s="31"/>
    </row>
    <row r="9" spans="1:6" x14ac:dyDescent="0.3">
      <c r="A9" s="32"/>
      <c r="B9" s="33"/>
      <c r="C9" s="32"/>
      <c r="D9" s="33"/>
      <c r="E9" s="32"/>
      <c r="F9" s="33"/>
    </row>
    <row r="10" spans="1:6" x14ac:dyDescent="0.3">
      <c r="A10" s="34" t="s">
        <v>26</v>
      </c>
      <c r="B10" s="35">
        <f>SUM(B3:B8)</f>
        <v>702.3</v>
      </c>
      <c r="C10" s="37"/>
      <c r="D10" s="36">
        <f>SUM(D3:D9)</f>
        <v>4091</v>
      </c>
      <c r="E10" s="37"/>
      <c r="F10" s="36">
        <f>SUM(F3:F9)</f>
        <v>4500</v>
      </c>
    </row>
  </sheetData>
  <mergeCells count="3">
    <mergeCell ref="A1:B1"/>
    <mergeCell ref="C1:D1"/>
    <mergeCell ref="E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Annual HCFC Consumption Data</vt:lpstr>
      <vt:lpstr>Quota allocation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Mutisya</dc:creator>
  <cp:lastModifiedBy>Yota Oue</cp:lastModifiedBy>
  <cp:lastPrinted>2015-05-05T06:57:35Z</cp:lastPrinted>
  <dcterms:created xsi:type="dcterms:W3CDTF">2015-03-27T04:59:59Z</dcterms:created>
  <dcterms:modified xsi:type="dcterms:W3CDTF">2019-09-02T06:09:13Z</dcterms:modified>
</cp:coreProperties>
</file>